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6-Web\Govern Obert\Castellar en Xifres\Transport i mobilitat\Usuaris de les línies del bus\"/>
    </mc:Choice>
  </mc:AlternateContent>
  <bookViews>
    <workbookView xWindow="0" yWindow="0" windowWidth="28800" windowHeight="12216"/>
  </bookViews>
  <sheets>
    <sheet name="Evolució 2014-20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7" i="1"/>
  <c r="N13" i="1"/>
  <c r="O13" i="1"/>
  <c r="P13" i="1" s="1"/>
  <c r="M13" i="1" l="1"/>
  <c r="D13" i="1" l="1"/>
  <c r="L13" i="1" l="1"/>
  <c r="K13" i="1"/>
  <c r="I13" i="1"/>
  <c r="H13" i="1"/>
  <c r="G13" i="1"/>
  <c r="J13" i="1"/>
  <c r="F13" i="1"/>
  <c r="E13" i="1"/>
</calcChain>
</file>

<file path=xl/sharedStrings.xml><?xml version="1.0" encoding="utf-8"?>
<sst xmlns="http://schemas.openxmlformats.org/spreadsheetml/2006/main" count="17" uniqueCount="17">
  <si>
    <t>LÍNIES INTERURBANES CASTELLAR DEL VALLÈS</t>
  </si>
  <si>
    <t>Operador</t>
  </si>
  <si>
    <t>La Vallesana, SA</t>
  </si>
  <si>
    <t>FYTSA</t>
  </si>
  <si>
    <t>CODI ATM</t>
  </si>
  <si>
    <t>Equivalència web operador /línia comercial</t>
  </si>
  <si>
    <t>C3 Sabadell (Estació d'autobús) - Castellar del Vallès</t>
  </si>
  <si>
    <t xml:space="preserve">C4 Castellar del Vallès - El Balcó - Sant Feliu del Racó </t>
  </si>
  <si>
    <t>C1 Sabadell - Castellar del Vallès</t>
  </si>
  <si>
    <t>e1 Castellar - Sabadell - Barcelona (*) (**)</t>
  </si>
  <si>
    <t xml:space="preserve">N65 Castellar del Vallès - Barcelona </t>
  </si>
  <si>
    <t>TOTAL</t>
  </si>
  <si>
    <t>(*): La prolongació fins a Castellar del Vallès es va iniciar el 2 de novembre de 2016</t>
  </si>
  <si>
    <t xml:space="preserve">(**): En base a la informació de l'ATM aproximadament 10.000 viatges /any d'aquesta línia són de Castellar del Vallès (5,42%). Aquests usuaris tant poden anar a Sabadell com a Barcelona </t>
  </si>
  <si>
    <t>(236) Caldes de Montbui - Castellar del Vallès (CAP)</t>
  </si>
  <si>
    <t>Increment % 24-25</t>
  </si>
  <si>
    <t>EVOLUCIÓ USUARIS DEL TRANSPORT PÚBLIC 2014-2025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</si>
</sst>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6" x14ac:knownFonts="1">
    <font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i/>
      <sz val="11"/>
      <color theme="1"/>
      <name val="Verdana"/>
      <family val="2"/>
    </font>
    <font>
      <b/>
      <sz val="14"/>
      <color theme="1"/>
      <name val="Verdana"/>
      <family val="2"/>
    </font>
    <font>
      <b/>
      <i/>
      <sz val="11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2" borderId="3" xfId="0" applyFont="1" applyFill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165" fontId="0" fillId="0" borderId="5" xfId="1" applyNumberFormat="1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0" fontId="2" fillId="2" borderId="7" xfId="0" applyFont="1" applyFill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165" fontId="0" fillId="0" borderId="2" xfId="1" applyNumberFormat="1" applyFont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0" fillId="0" borderId="3" xfId="0" applyFont="1" applyBorder="1" applyAlignment="1">
      <alignment vertical="center" wrapText="1"/>
    </xf>
    <xf numFmtId="3" fontId="0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</cellXfs>
  <cellStyles count="2">
    <cellStyle name="Co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253999</xdr:colOff>
      <xdr:row>0</xdr:row>
      <xdr:rowOff>84666</xdr:rowOff>
    </xdr:from>
    <xdr:to>
      <xdr:col>2</xdr:col>
      <xdr:colOff>1066799</xdr:colOff>
      <xdr:row>0</xdr:row>
      <xdr:rowOff>710670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999" y="84666"/>
          <a:ext cx="3081867" cy="6260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tabSelected="1" zoomScale="90" zoomScaleNormal="90" workbookViewId="0">
      <selection activeCell="G23" sqref="G23"/>
    </sheetView>
  </sheetViews>
  <sheetFormatPr defaultColWidth="8.81640625" defaultRowHeight="13.8" x14ac:dyDescent="0.25"/>
  <cols>
    <col min="1" max="1" width="15.7265625" style="2" customWidth="1"/>
    <col min="2" max="2" width="11.26953125" style="2" customWidth="1"/>
    <col min="3" max="3" width="30.7265625" style="2" customWidth="1"/>
    <col min="4" max="4" width="14.6328125" style="2" customWidth="1"/>
    <col min="5" max="15" width="10.7265625" style="2" customWidth="1"/>
    <col min="16" max="16" width="11.36328125" style="2" customWidth="1"/>
    <col min="17" max="16384" width="8.81640625" style="2"/>
  </cols>
  <sheetData>
    <row r="1" spans="1:18" ht="60" customHeight="1" x14ac:dyDescent="0.25"/>
    <row r="2" spans="1:18" ht="20.25" customHeight="1" x14ac:dyDescent="0.25">
      <c r="A2" s="21" t="s">
        <v>0</v>
      </c>
    </row>
    <row r="4" spans="1:18" x14ac:dyDescent="0.25">
      <c r="A4" s="1" t="s">
        <v>16</v>
      </c>
    </row>
    <row r="6" spans="1:18" ht="30" customHeight="1" x14ac:dyDescent="0.25">
      <c r="A6" s="3" t="s">
        <v>1</v>
      </c>
      <c r="B6" s="3" t="s">
        <v>4</v>
      </c>
      <c r="C6" s="4" t="s">
        <v>5</v>
      </c>
      <c r="D6" s="3">
        <v>2014</v>
      </c>
      <c r="E6" s="5">
        <v>2015</v>
      </c>
      <c r="F6" s="3">
        <v>2016</v>
      </c>
      <c r="G6" s="3">
        <v>2017</v>
      </c>
      <c r="H6" s="3">
        <v>2018</v>
      </c>
      <c r="I6" s="3">
        <v>2019</v>
      </c>
      <c r="J6" s="3">
        <v>2020</v>
      </c>
      <c r="K6" s="3">
        <v>2021</v>
      </c>
      <c r="L6" s="3">
        <v>2022</v>
      </c>
      <c r="M6" s="3">
        <v>2023</v>
      </c>
      <c r="N6" s="3">
        <v>2024</v>
      </c>
      <c r="O6" s="3">
        <v>2025</v>
      </c>
      <c r="P6" s="27" t="s">
        <v>15</v>
      </c>
      <c r="Q6" s="6"/>
      <c r="R6" s="6"/>
    </row>
    <row r="7" spans="1:18" ht="30" customHeight="1" x14ac:dyDescent="0.25">
      <c r="A7" s="7"/>
      <c r="B7" s="26">
        <v>1343</v>
      </c>
      <c r="C7" s="8" t="s">
        <v>6</v>
      </c>
      <c r="D7" s="9">
        <v>59585</v>
      </c>
      <c r="E7" s="10">
        <v>57173</v>
      </c>
      <c r="F7" s="10">
        <v>55487</v>
      </c>
      <c r="G7" s="10">
        <v>56559</v>
      </c>
      <c r="H7" s="10">
        <v>61105</v>
      </c>
      <c r="I7" s="10">
        <v>61599</v>
      </c>
      <c r="J7" s="10">
        <v>44440</v>
      </c>
      <c r="K7" s="10">
        <v>64667</v>
      </c>
      <c r="L7" s="10">
        <v>89964</v>
      </c>
      <c r="M7" s="10">
        <v>116489</v>
      </c>
      <c r="N7" s="10">
        <v>125340</v>
      </c>
      <c r="O7" s="10">
        <v>133843</v>
      </c>
      <c r="P7" s="24">
        <f>+(O7-N7)/K7</f>
        <v>0.13148901294323226</v>
      </c>
      <c r="Q7" s="6"/>
      <c r="R7" s="6"/>
    </row>
    <row r="8" spans="1:18" ht="30" customHeight="1" x14ac:dyDescent="0.25">
      <c r="A8" s="11" t="s">
        <v>2</v>
      </c>
      <c r="B8" s="26">
        <v>1349</v>
      </c>
      <c r="C8" s="8" t="s">
        <v>7</v>
      </c>
      <c r="D8" s="9">
        <v>31036</v>
      </c>
      <c r="E8" s="10">
        <v>34236</v>
      </c>
      <c r="F8" s="10">
        <v>37208</v>
      </c>
      <c r="G8" s="10">
        <v>36855</v>
      </c>
      <c r="H8" s="10">
        <v>36082</v>
      </c>
      <c r="I8" s="10">
        <v>33371</v>
      </c>
      <c r="J8" s="10">
        <v>21817</v>
      </c>
      <c r="K8" s="10">
        <v>24475</v>
      </c>
      <c r="L8" s="10">
        <v>29255</v>
      </c>
      <c r="M8" s="10">
        <v>32874</v>
      </c>
      <c r="N8" s="10">
        <v>39140</v>
      </c>
      <c r="O8" s="10">
        <v>39383</v>
      </c>
      <c r="P8" s="24">
        <f t="shared" ref="P8:P13" si="0">+(O8-N8)/K8</f>
        <v>9.9284984678243097E-3</v>
      </c>
      <c r="Q8" s="6"/>
      <c r="R8" s="6"/>
    </row>
    <row r="9" spans="1:18" ht="30" customHeight="1" x14ac:dyDescent="0.25">
      <c r="A9" s="11"/>
      <c r="B9" s="26">
        <v>1350</v>
      </c>
      <c r="C9" s="12" t="s">
        <v>8</v>
      </c>
      <c r="D9" s="13">
        <v>771941</v>
      </c>
      <c r="E9" s="10">
        <v>777745</v>
      </c>
      <c r="F9" s="10">
        <v>790013</v>
      </c>
      <c r="G9" s="10">
        <v>825774</v>
      </c>
      <c r="H9" s="10">
        <v>914314</v>
      </c>
      <c r="I9" s="10">
        <v>959704</v>
      </c>
      <c r="J9" s="10">
        <v>570794</v>
      </c>
      <c r="K9" s="10">
        <v>773162</v>
      </c>
      <c r="L9" s="10">
        <v>966564</v>
      </c>
      <c r="M9" s="10">
        <v>1050734</v>
      </c>
      <c r="N9" s="10">
        <v>1191341</v>
      </c>
      <c r="O9" s="10">
        <v>1235821</v>
      </c>
      <c r="P9" s="24">
        <f t="shared" si="0"/>
        <v>5.7529987247174591E-2</v>
      </c>
      <c r="Q9" s="6"/>
      <c r="R9" s="6"/>
    </row>
    <row r="10" spans="1:18" ht="30" customHeight="1" x14ac:dyDescent="0.25">
      <c r="A10" s="14"/>
      <c r="B10" s="15">
        <v>1381</v>
      </c>
      <c r="C10" s="8" t="s">
        <v>9</v>
      </c>
      <c r="D10" s="15"/>
      <c r="E10" s="15"/>
      <c r="F10" s="15"/>
      <c r="G10" s="10">
        <v>172185</v>
      </c>
      <c r="H10" s="10">
        <v>188440</v>
      </c>
      <c r="I10" s="10">
        <v>197334</v>
      </c>
      <c r="J10" s="10">
        <v>96994</v>
      </c>
      <c r="K10" s="10">
        <v>120888</v>
      </c>
      <c r="L10" s="10">
        <v>189023</v>
      </c>
      <c r="M10" s="10">
        <v>239157</v>
      </c>
      <c r="N10" s="10">
        <v>316771</v>
      </c>
      <c r="O10" s="10">
        <v>315963</v>
      </c>
      <c r="P10" s="24">
        <f t="shared" si="0"/>
        <v>-6.6838726755343789E-3</v>
      </c>
      <c r="Q10" s="6"/>
      <c r="R10" s="6"/>
    </row>
    <row r="11" spans="1:18" ht="30" customHeight="1" x14ac:dyDescent="0.25">
      <c r="A11" s="16"/>
      <c r="B11" s="26">
        <v>2020</v>
      </c>
      <c r="C11" s="8" t="s">
        <v>10</v>
      </c>
      <c r="D11" s="10">
        <v>33368</v>
      </c>
      <c r="E11" s="10">
        <v>33344</v>
      </c>
      <c r="F11" s="10">
        <v>33943</v>
      </c>
      <c r="G11" s="10">
        <v>35121</v>
      </c>
      <c r="H11" s="10">
        <v>40567</v>
      </c>
      <c r="I11" s="10">
        <v>38494</v>
      </c>
      <c r="J11" s="10">
        <v>15209</v>
      </c>
      <c r="K11" s="10">
        <v>14394</v>
      </c>
      <c r="L11" s="10">
        <v>34234</v>
      </c>
      <c r="M11" s="10">
        <v>50884</v>
      </c>
      <c r="N11" s="10">
        <v>58489</v>
      </c>
      <c r="O11" s="10">
        <v>61749</v>
      </c>
      <c r="P11" s="24">
        <f t="shared" si="0"/>
        <v>0.22648325691260246</v>
      </c>
      <c r="Q11" s="6"/>
      <c r="R11" s="6"/>
    </row>
    <row r="12" spans="1:18" ht="30" customHeight="1" x14ac:dyDescent="0.25">
      <c r="A12" s="17" t="s">
        <v>3</v>
      </c>
      <c r="B12" s="15">
        <v>1003</v>
      </c>
      <c r="C12" s="18" t="s">
        <v>14</v>
      </c>
      <c r="D12" s="10">
        <v>5260</v>
      </c>
      <c r="E12" s="10">
        <v>6588</v>
      </c>
      <c r="F12" s="10">
        <v>6440</v>
      </c>
      <c r="G12" s="10">
        <v>6498</v>
      </c>
      <c r="H12" s="10">
        <v>6734</v>
      </c>
      <c r="I12" s="10">
        <v>6560</v>
      </c>
      <c r="J12" s="10">
        <v>3369</v>
      </c>
      <c r="K12" s="10">
        <v>5053</v>
      </c>
      <c r="L12" s="19">
        <v>6919</v>
      </c>
      <c r="M12" s="19">
        <v>6213</v>
      </c>
      <c r="N12" s="19">
        <v>7397</v>
      </c>
      <c r="O12" s="19">
        <v>7854</v>
      </c>
      <c r="P12" s="24">
        <f t="shared" si="0"/>
        <v>9.0441321986938453E-2</v>
      </c>
      <c r="Q12" s="6"/>
      <c r="R12" s="6"/>
    </row>
    <row r="13" spans="1:18" ht="27.6" customHeight="1" x14ac:dyDescent="0.25">
      <c r="A13" s="6"/>
      <c r="B13" s="6"/>
      <c r="C13" s="3" t="s">
        <v>11</v>
      </c>
      <c r="D13" s="22">
        <f>SUM(D7,D8,D9,D11,D12)</f>
        <v>901190</v>
      </c>
      <c r="E13" s="23">
        <f>SUM(E7,E8,E9,E11,E12)</f>
        <v>909086</v>
      </c>
      <c r="F13" s="23">
        <f>SUM(F7,F8,F9,F11,F12)</f>
        <v>923091</v>
      </c>
      <c r="G13" s="23">
        <f t="shared" ref="G13:L13" si="1">SUM(G7,G8,G9,G10,G11,G12)</f>
        <v>1132992</v>
      </c>
      <c r="H13" s="23">
        <f t="shared" si="1"/>
        <v>1247242</v>
      </c>
      <c r="I13" s="23">
        <f t="shared" si="1"/>
        <v>1297062</v>
      </c>
      <c r="J13" s="23">
        <f t="shared" si="1"/>
        <v>752623</v>
      </c>
      <c r="K13" s="23">
        <f t="shared" si="1"/>
        <v>1002639</v>
      </c>
      <c r="L13" s="23">
        <f t="shared" si="1"/>
        <v>1315959</v>
      </c>
      <c r="M13" s="23">
        <f>SUM(M7:M12)</f>
        <v>1496351</v>
      </c>
      <c r="N13" s="23">
        <f t="shared" ref="N13:O13" si="2">SUM(N7:N12)</f>
        <v>1738478</v>
      </c>
      <c r="O13" s="23">
        <f t="shared" si="2"/>
        <v>1794613</v>
      </c>
      <c r="P13" s="25">
        <f t="shared" si="0"/>
        <v>5.5987249648178458E-2</v>
      </c>
      <c r="Q13" s="6"/>
      <c r="R13" s="6"/>
    </row>
    <row r="14" spans="1:18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 x14ac:dyDescent="0.25">
      <c r="A15" s="6"/>
      <c r="B15" s="20" t="s">
        <v>12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8" x14ac:dyDescent="0.25">
      <c r="A16" s="6"/>
      <c r="B16" s="20" t="s">
        <v>13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Evolució 2014-2025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Moreno</dc:creator>
  <cp:lastModifiedBy>Jaume Usall</cp:lastModifiedBy>
  <dcterms:created xsi:type="dcterms:W3CDTF">2023-05-05T10:41:05Z</dcterms:created>
  <dcterms:modified xsi:type="dcterms:W3CDTF">2026-03-25T19:58:20Z</dcterms:modified>
</cp:coreProperties>
</file>